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ktorkide-my.sharepoint.com/personal/grete_nilssen_helseinnovasjonssenteret_no/Documents/Skrivebord/Styremøter 2025/"/>
    </mc:Choice>
  </mc:AlternateContent>
  <xr:revisionPtr revIDLastSave="2" documentId="8_{2C02FD71-636C-424B-B787-C00C7094155D}" xr6:coauthVersionLast="47" xr6:coauthVersionMax="47" xr10:uidLastSave="{EA250CB3-8757-4F19-A87B-BB4B2DF428F1}"/>
  <bookViews>
    <workbookView xWindow="-108" yWindow="-108" windowWidth="23256" windowHeight="12456" activeTab="1" xr2:uid="{25A2E9E1-A085-4E83-A1BB-8459D68015AE}"/>
  </bookViews>
  <sheets>
    <sheet name="Budsjett HIS 2025" sheetId="1" r:id="rId1"/>
    <sheet name="Økonomiplan 2025 - 2028 rev." sheetId="4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1" i="4" l="1"/>
  <c r="E17" i="4"/>
  <c r="D17" i="4"/>
  <c r="C17" i="4"/>
  <c r="B17" i="4"/>
  <c r="E14" i="4"/>
  <c r="D14" i="4"/>
  <c r="C14" i="4"/>
  <c r="B14" i="4"/>
  <c r="E7" i="4"/>
  <c r="E43" i="4" s="1"/>
  <c r="E49" i="4" s="1"/>
  <c r="D7" i="4"/>
  <c r="C7" i="4"/>
  <c r="C43" i="4" s="1"/>
  <c r="C49" i="4" s="1"/>
  <c r="B7" i="4"/>
  <c r="B43" i="4" s="1"/>
  <c r="B49" i="4" s="1"/>
  <c r="D43" i="4" l="1"/>
  <c r="D49" i="4" s="1"/>
  <c r="N4" i="1"/>
  <c r="N5" i="1"/>
  <c r="N6" i="1"/>
  <c r="M19" i="1"/>
  <c r="N20" i="1"/>
  <c r="N18" i="1"/>
  <c r="N17" i="1"/>
  <c r="C17" i="1"/>
  <c r="D17" i="1"/>
  <c r="B17" i="1"/>
  <c r="N45" i="1"/>
  <c r="N44" i="1"/>
  <c r="N30" i="1"/>
  <c r="C7" i="1"/>
  <c r="D7" i="1"/>
  <c r="E7" i="1"/>
  <c r="F7" i="1"/>
  <c r="G7" i="1"/>
  <c r="H7" i="1"/>
  <c r="I7" i="1"/>
  <c r="J7" i="1"/>
  <c r="K7" i="1"/>
  <c r="L7" i="1"/>
  <c r="M7" i="1"/>
  <c r="B7" i="1"/>
  <c r="F19" i="1" l="1"/>
  <c r="N7" i="1"/>
  <c r="I19" i="1"/>
  <c r="K19" i="1"/>
  <c r="L19" i="1"/>
  <c r="L40" i="1" s="1"/>
  <c r="C19" i="1"/>
  <c r="C40" i="1" s="1"/>
  <c r="D19" i="1"/>
  <c r="E19" i="1"/>
  <c r="G19" i="1"/>
  <c r="H19" i="1"/>
  <c r="N22" i="1"/>
  <c r="M39" i="1"/>
  <c r="M40" i="1" s="1"/>
  <c r="L39" i="1"/>
  <c r="K39" i="1"/>
  <c r="J39" i="1"/>
  <c r="I39" i="1"/>
  <c r="H39" i="1"/>
  <c r="G39" i="1"/>
  <c r="F39" i="1"/>
  <c r="E39" i="1"/>
  <c r="D39" i="1"/>
  <c r="C39" i="1"/>
  <c r="B39" i="1"/>
  <c r="N38" i="1"/>
  <c r="N37" i="1"/>
  <c r="N36" i="1"/>
  <c r="N35" i="1"/>
  <c r="N34" i="1"/>
  <c r="N33" i="1"/>
  <c r="N32" i="1"/>
  <c r="N31" i="1"/>
  <c r="N29" i="1"/>
  <c r="N28" i="1"/>
  <c r="N27" i="1"/>
  <c r="N26" i="1"/>
  <c r="N25" i="1"/>
  <c r="N24" i="1"/>
  <c r="N23" i="1"/>
  <c r="N16" i="1"/>
  <c r="N15" i="1"/>
  <c r="N12" i="1"/>
  <c r="N11" i="1"/>
  <c r="N9" i="1"/>
  <c r="K40" i="1" l="1"/>
  <c r="K42" i="1" s="1"/>
  <c r="K48" i="1" s="1"/>
  <c r="G40" i="1"/>
  <c r="G42" i="1" s="1"/>
  <c r="G48" i="1" s="1"/>
  <c r="E40" i="1"/>
  <c r="E42" i="1" s="1"/>
  <c r="E48" i="1" s="1"/>
  <c r="D40" i="1"/>
  <c r="I40" i="1"/>
  <c r="I42" i="1" s="1"/>
  <c r="I48" i="1" s="1"/>
  <c r="F40" i="1"/>
  <c r="F42" i="1" s="1"/>
  <c r="F48" i="1" s="1"/>
  <c r="H40" i="1"/>
  <c r="H42" i="1" s="1"/>
  <c r="H48" i="1" s="1"/>
  <c r="N14" i="1"/>
  <c r="J19" i="1"/>
  <c r="N19" i="1" s="1"/>
  <c r="B19" i="1"/>
  <c r="B40" i="1" s="1"/>
  <c r="N39" i="1"/>
  <c r="M42" i="1"/>
  <c r="M48" i="1" s="1"/>
  <c r="C42" i="1"/>
  <c r="C48" i="1" s="1"/>
  <c r="L42" i="1"/>
  <c r="L48" i="1" s="1"/>
  <c r="D42" i="1"/>
  <c r="D48" i="1" s="1"/>
  <c r="N40" i="1" l="1"/>
  <c r="N42" i="1" s="1"/>
  <c r="N48" i="1" s="1"/>
  <c r="J40" i="1"/>
  <c r="J42" i="1" s="1"/>
  <c r="J48" i="1" s="1"/>
  <c r="B42" i="1"/>
  <c r="B48" i="1" s="1"/>
</calcChain>
</file>

<file path=xl/sharedStrings.xml><?xml version="1.0" encoding="utf-8"?>
<sst xmlns="http://schemas.openxmlformats.org/spreadsheetml/2006/main" count="108" uniqueCount="65">
  <si>
    <t>Januar</t>
  </si>
  <si>
    <t>Februar</t>
  </si>
  <si>
    <t>Mars</t>
  </si>
  <si>
    <t>April</t>
  </si>
  <si>
    <t>Mai</t>
  </si>
  <si>
    <t>Juni</t>
  </si>
  <si>
    <t>Juli</t>
  </si>
  <si>
    <t>August</t>
  </si>
  <si>
    <t>Sept</t>
  </si>
  <si>
    <t>Okt</t>
  </si>
  <si>
    <t>Nov</t>
  </si>
  <si>
    <t>Des</t>
  </si>
  <si>
    <t>Budsjett (år)</t>
  </si>
  <si>
    <t>Inntekter:</t>
  </si>
  <si>
    <t>Refusjon fra staten</t>
  </si>
  <si>
    <t>Refusjon fra andre (jmf. prosjektregnskap)</t>
  </si>
  <si>
    <t>Sum Driftsinntekter</t>
  </si>
  <si>
    <t>Kostnader:</t>
  </si>
  <si>
    <t>Fastlønn</t>
  </si>
  <si>
    <t>Engasjementer</t>
  </si>
  <si>
    <t>Fri telefon</t>
  </si>
  <si>
    <t>Annet trekkpliktig godtgjørelse</t>
  </si>
  <si>
    <t>Godtgjørelse til styre</t>
  </si>
  <si>
    <t>Arbeidsgiveravgift</t>
  </si>
  <si>
    <t>Velferdstiltak/gaver til ansatte</t>
  </si>
  <si>
    <t>Matvarer</t>
  </si>
  <si>
    <t>Pensjonsinnskudd og trekkpliktige forsikringsordninger</t>
  </si>
  <si>
    <t>Gruppelivsforsikring</t>
  </si>
  <si>
    <t>Trekkpliktig diett</t>
  </si>
  <si>
    <t>Summerte lønnsutgifter</t>
  </si>
  <si>
    <t>Leie lokaler</t>
  </si>
  <si>
    <t>Strøm</t>
  </si>
  <si>
    <t>Renovasjon, vann, avløp, m.v</t>
  </si>
  <si>
    <t>Renhold</t>
  </si>
  <si>
    <t>Leie av driftsmidler</t>
  </si>
  <si>
    <t>Avgifter, gebyrer, lisenser o.l </t>
  </si>
  <si>
    <t>Bøker, aviser og tidsskrifter</t>
  </si>
  <si>
    <t>Arbeidsmateriell</t>
  </si>
  <si>
    <t>Samlepost annet forbruksmateriell</t>
  </si>
  <si>
    <t>Regnskap og revisjon</t>
  </si>
  <si>
    <t>Andre honorarer</t>
  </si>
  <si>
    <t>Kontormateriell</t>
  </si>
  <si>
    <t>Bevertning (ved møter o.l)</t>
  </si>
  <si>
    <t>Opplæring, kurs, konferanse </t>
  </si>
  <si>
    <t>Bilgodtgjørelse, oppgavepliktig</t>
  </si>
  <si>
    <t>Reisekostnader, ikke oppgavepliktig </t>
  </si>
  <si>
    <t>Reieskostnader, oppgavepliktig</t>
  </si>
  <si>
    <t>Diettgodtgjørelse, oppgavepliktig</t>
  </si>
  <si>
    <t>Annonse, reklame, informasjon </t>
  </si>
  <si>
    <t>Summerte driftskostnader</t>
  </si>
  <si>
    <t>Sum kostnader</t>
  </si>
  <si>
    <t>DRIFTSRESULTAT</t>
  </si>
  <si>
    <t>Renteinntekter</t>
  </si>
  <si>
    <t>Rentekostnader</t>
  </si>
  <si>
    <t>Netto finanskostnader</t>
  </si>
  <si>
    <t>RESULTAT</t>
  </si>
  <si>
    <t>Budsjett Helseinnovasjonssenteret AS</t>
  </si>
  <si>
    <t>Periode   01.01.2025 - 31.12.2025</t>
  </si>
  <si>
    <t>2025</t>
  </si>
  <si>
    <t>2026</t>
  </si>
  <si>
    <t>2027</t>
  </si>
  <si>
    <t>2028</t>
  </si>
  <si>
    <t>Periode   2025 - 2028</t>
  </si>
  <si>
    <t>Økonomiplan Helseinnovasjonssenteret AS</t>
  </si>
  <si>
    <t>Ubrukt tilskudd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</si>
</sst>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4"/>
      <color rgb="FF000000"/>
      <name val="Calibri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b/>
      <sz val="12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BDD7EE"/>
        <bgColor rgb="FFBDD7EE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9BC2E6"/>
        <bgColor rgb="FF9BC2E6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Border="0" applyProtection="0"/>
  </cellStyleXfs>
  <cellXfs count="64">
    <xf numFmtId="0" fontId="0" fillId="0" borderId="0" xfId="0"/>
    <xf numFmtId="0" fontId="3" fillId="2" borderId="0" xfId="1" applyFont="1" applyFill="1" applyAlignment="1">
      <alignment horizontal="center" wrapText="1"/>
    </xf>
    <xf numFmtId="0" fontId="4" fillId="2" borderId="0" xfId="1" applyFont="1" applyFill="1" applyAlignment="1">
      <alignment horizontal="center"/>
    </xf>
    <xf numFmtId="49" fontId="6" fillId="2" borderId="0" xfId="1" applyNumberFormat="1" applyFont="1" applyFill="1" applyAlignment="1">
      <alignment horizontal="left"/>
    </xf>
    <xf numFmtId="49" fontId="6" fillId="2" borderId="0" xfId="1" applyNumberFormat="1" applyFont="1" applyFill="1" applyAlignment="1">
      <alignment horizontal="center"/>
    </xf>
    <xf numFmtId="3" fontId="7" fillId="0" borderId="0" xfId="1" applyNumberFormat="1" applyFont="1"/>
    <xf numFmtId="3" fontId="0" fillId="0" borderId="0" xfId="1" applyNumberFormat="1" applyFont="1"/>
    <xf numFmtId="0" fontId="8" fillId="0" borderId="0" xfId="0" applyFont="1"/>
    <xf numFmtId="0" fontId="7" fillId="2" borderId="1" xfId="1" applyFont="1" applyFill="1" applyBorder="1"/>
    <xf numFmtId="3" fontId="7" fillId="2" borderId="1" xfId="1" applyNumberFormat="1" applyFont="1" applyFill="1" applyBorder="1"/>
    <xf numFmtId="0" fontId="0" fillId="0" borderId="0" xfId="1" applyFont="1"/>
    <xf numFmtId="0" fontId="0" fillId="2" borderId="0" xfId="1" applyFont="1" applyFill="1"/>
    <xf numFmtId="3" fontId="7" fillId="2" borderId="0" xfId="1" applyNumberFormat="1" applyFont="1" applyFill="1"/>
    <xf numFmtId="3" fontId="0" fillId="0" borderId="0" xfId="0" applyNumberFormat="1"/>
    <xf numFmtId="0" fontId="0" fillId="0" borderId="0" xfId="1" applyFont="1" applyAlignment="1">
      <alignment horizontal="left" vertical="center" wrapText="1"/>
    </xf>
    <xf numFmtId="3" fontId="2" fillId="0" borderId="0" xfId="1" applyNumberFormat="1"/>
    <xf numFmtId="3" fontId="0" fillId="0" borderId="2" xfId="1" applyNumberFormat="1" applyFont="1" applyBorder="1"/>
    <xf numFmtId="3" fontId="0" fillId="4" borderId="2" xfId="1" applyNumberFormat="1" applyFont="1" applyFill="1" applyBorder="1"/>
    <xf numFmtId="0" fontId="0" fillId="3" borderId="0" xfId="1" applyFont="1" applyFill="1" applyAlignment="1">
      <alignment horizontal="left" vertical="center" wrapText="1"/>
    </xf>
    <xf numFmtId="3" fontId="1" fillId="3" borderId="0" xfId="0" applyNumberFormat="1" applyFont="1" applyFill="1"/>
    <xf numFmtId="0" fontId="7" fillId="5" borderId="1" xfId="1" applyFont="1" applyFill="1" applyBorder="1"/>
    <xf numFmtId="3" fontId="7" fillId="5" borderId="1" xfId="1" applyNumberFormat="1" applyFont="1" applyFill="1" applyBorder="1"/>
    <xf numFmtId="0" fontId="7" fillId="2" borderId="3" xfId="1" applyFont="1" applyFill="1" applyBorder="1"/>
    <xf numFmtId="49" fontId="6" fillId="0" borderId="0" xfId="1" applyNumberFormat="1" applyFont="1" applyAlignment="1">
      <alignment horizontal="center"/>
    </xf>
    <xf numFmtId="0" fontId="0" fillId="0" borderId="0" xfId="0" applyAlignment="1">
      <alignment wrapText="1"/>
    </xf>
    <xf numFmtId="0" fontId="0" fillId="6" borderId="0" xfId="1" applyFont="1" applyFill="1" applyAlignment="1">
      <alignment horizontal="left" vertical="center" wrapText="1"/>
    </xf>
    <xf numFmtId="3" fontId="0" fillId="6" borderId="0" xfId="1" applyNumberFormat="1" applyFont="1" applyFill="1"/>
    <xf numFmtId="0" fontId="9" fillId="0" borderId="0" xfId="1" applyFont="1" applyAlignment="1">
      <alignment horizontal="left" vertical="center" wrapText="1"/>
    </xf>
    <xf numFmtId="3" fontId="9" fillId="0" borderId="0" xfId="1" applyNumberFormat="1" applyFont="1"/>
    <xf numFmtId="3" fontId="11" fillId="0" borderId="0" xfId="1" applyNumberFormat="1" applyFont="1"/>
    <xf numFmtId="0" fontId="9" fillId="0" borderId="0" xfId="0" applyFont="1"/>
    <xf numFmtId="0" fontId="9" fillId="0" borderId="4" xfId="1" applyFont="1" applyBorder="1" applyAlignment="1">
      <alignment horizontal="left" vertical="center" wrapText="1"/>
    </xf>
    <xf numFmtId="3" fontId="9" fillId="0" borderId="4" xfId="1" applyNumberFormat="1" applyFont="1" applyBorder="1"/>
    <xf numFmtId="0" fontId="0" fillId="6" borderId="4" xfId="1" applyFont="1" applyFill="1" applyBorder="1" applyAlignment="1">
      <alignment horizontal="left" vertical="center" wrapText="1"/>
    </xf>
    <xf numFmtId="3" fontId="0" fillId="6" borderId="4" xfId="1" applyNumberFormat="1" applyFont="1" applyFill="1" applyBorder="1"/>
    <xf numFmtId="0" fontId="0" fillId="0" borderId="4" xfId="1" applyFont="1" applyBorder="1" applyAlignment="1">
      <alignment horizontal="left" vertical="center" wrapText="1"/>
    </xf>
    <xf numFmtId="3" fontId="0" fillId="0" borderId="4" xfId="1" applyNumberFormat="1" applyFont="1" applyBorder="1"/>
    <xf numFmtId="3" fontId="7" fillId="0" borderId="4" xfId="1" applyNumberFormat="1" applyFont="1" applyBorder="1"/>
    <xf numFmtId="0" fontId="7" fillId="2" borderId="4" xfId="1" applyFont="1" applyFill="1" applyBorder="1"/>
    <xf numFmtId="3" fontId="7" fillId="2" borderId="4" xfId="1" applyNumberFormat="1" applyFont="1" applyFill="1" applyBorder="1"/>
    <xf numFmtId="0" fontId="0" fillId="0" borderId="4" xfId="1" applyFont="1" applyBorder="1"/>
    <xf numFmtId="0" fontId="0" fillId="2" borderId="4" xfId="1" applyFont="1" applyFill="1" applyBorder="1"/>
    <xf numFmtId="3" fontId="0" fillId="4" borderId="4" xfId="1" applyNumberFormat="1" applyFont="1" applyFill="1" applyBorder="1"/>
    <xf numFmtId="0" fontId="0" fillId="3" borderId="4" xfId="1" applyFont="1" applyFill="1" applyBorder="1" applyAlignment="1">
      <alignment horizontal="left" vertical="center" wrapText="1"/>
    </xf>
    <xf numFmtId="3" fontId="1" fillId="3" borderId="4" xfId="0" applyNumberFormat="1" applyFont="1" applyFill="1" applyBorder="1"/>
    <xf numFmtId="3" fontId="7" fillId="2" borderId="0" xfId="1" applyNumberFormat="1" applyFont="1" applyFill="1" applyAlignment="1">
      <alignment horizontal="right"/>
    </xf>
    <xf numFmtId="0" fontId="7" fillId="5" borderId="4" xfId="1" applyFont="1" applyFill="1" applyBorder="1"/>
    <xf numFmtId="3" fontId="7" fillId="5" borderId="4" xfId="1" applyNumberFormat="1" applyFont="1" applyFill="1" applyBorder="1"/>
    <xf numFmtId="0" fontId="7" fillId="5" borderId="5" xfId="1" applyFont="1" applyFill="1" applyBorder="1"/>
    <xf numFmtId="3" fontId="7" fillId="5" borderId="5" xfId="1" applyNumberFormat="1" applyFont="1" applyFill="1" applyBorder="1"/>
    <xf numFmtId="0" fontId="5" fillId="2" borderId="0" xfId="1" applyFont="1" applyFill="1" applyBorder="1" applyAlignment="1">
      <alignment horizontal="center"/>
    </xf>
    <xf numFmtId="0" fontId="6" fillId="2" borderId="6" xfId="1" applyFont="1" applyFill="1" applyBorder="1"/>
    <xf numFmtId="3" fontId="7" fillId="0" borderId="7" xfId="1" applyNumberFormat="1" applyFont="1" applyBorder="1"/>
    <xf numFmtId="3" fontId="7" fillId="0" borderId="8" xfId="1" applyNumberFormat="1" applyFont="1" applyBorder="1" applyAlignment="1">
      <alignment horizontal="right"/>
    </xf>
    <xf numFmtId="3" fontId="7" fillId="3" borderId="8" xfId="1" applyNumberFormat="1" applyFont="1" applyFill="1" applyBorder="1" applyAlignment="1">
      <alignment horizontal="right"/>
    </xf>
    <xf numFmtId="3" fontId="7" fillId="0" borderId="8" xfId="1" applyNumberFormat="1" applyFont="1" applyBorder="1"/>
    <xf numFmtId="3" fontId="7" fillId="0" borderId="8" xfId="1" applyNumberFormat="1" applyFont="1" applyBorder="1" applyAlignment="1">
      <alignment horizontal="right" vertical="top"/>
    </xf>
    <xf numFmtId="3" fontId="7" fillId="3" borderId="8" xfId="1" applyNumberFormat="1" applyFont="1" applyFill="1" applyBorder="1" applyAlignment="1">
      <alignment horizontal="right" vertical="top"/>
    </xf>
    <xf numFmtId="3" fontId="10" fillId="0" borderId="8" xfId="1" applyNumberFormat="1" applyFont="1" applyBorder="1" applyAlignment="1">
      <alignment horizontal="right"/>
    </xf>
    <xf numFmtId="3" fontId="7" fillId="6" borderId="8" xfId="1" applyNumberFormat="1" applyFont="1" applyFill="1" applyBorder="1" applyAlignment="1">
      <alignment horizontal="right"/>
    </xf>
    <xf numFmtId="3" fontId="1" fillId="3" borderId="8" xfId="0" applyNumberFormat="1" applyFont="1" applyFill="1" applyBorder="1"/>
    <xf numFmtId="3" fontId="7" fillId="2" borderId="8" xfId="1" applyNumberFormat="1" applyFont="1" applyFill="1" applyBorder="1"/>
    <xf numFmtId="3" fontId="0" fillId="0" borderId="8" xfId="1" applyNumberFormat="1" applyFont="1" applyBorder="1"/>
    <xf numFmtId="3" fontId="7" fillId="5" borderId="8" xfId="1" applyNumberFormat="1" applyFont="1" applyFill="1" applyBorder="1"/>
  </cellXfs>
  <cellStyles count="2">
    <cellStyle name="Normal" xfId="0" builtinId="0"/>
    <cellStyle name="Normal 2" xfId="1" xr:uid="{DF4205D6-DC47-4518-8D38-F42B950AF42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2013 – 2022-tema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D01F08-475B-4C2D-8134-CB04EF9E4A89}">
  <sheetPr>
    <pageSetUpPr fitToPage="1"/>
  </sheetPr>
  <dimension ref="A1:O48"/>
  <sheetViews>
    <sheetView zoomScale="90" zoomScaleNormal="90" workbookViewId="0">
      <pane xSplit="1" topLeftCell="B1" activePane="topRight" state="frozen"/>
      <selection activeCell="A3" sqref="A3"/>
      <selection pane="topRight" activeCell="B44" sqref="B44:M44"/>
    </sheetView>
  </sheetViews>
  <sheetFormatPr baseColWidth="10" defaultColWidth="11.44140625" defaultRowHeight="14.4" x14ac:dyDescent="0.3"/>
  <cols>
    <col min="1" max="1" width="50.109375" customWidth="1"/>
    <col min="14" max="14" width="12" customWidth="1"/>
  </cols>
  <sheetData>
    <row r="1" spans="1:15" ht="18" x14ac:dyDescent="0.35">
      <c r="A1" s="1" t="s">
        <v>56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50"/>
    </row>
    <row r="2" spans="1:15" ht="15.6" x14ac:dyDescent="0.3">
      <c r="A2" s="3" t="s">
        <v>57</v>
      </c>
      <c r="B2" s="4" t="s">
        <v>0</v>
      </c>
      <c r="C2" s="4" t="s">
        <v>1</v>
      </c>
      <c r="D2" s="4" t="s">
        <v>2</v>
      </c>
      <c r="E2" s="4" t="s">
        <v>3</v>
      </c>
      <c r="F2" s="4" t="s">
        <v>4</v>
      </c>
      <c r="G2" s="4" t="s">
        <v>5</v>
      </c>
      <c r="H2" s="4" t="s">
        <v>6</v>
      </c>
      <c r="I2" s="4" t="s">
        <v>7</v>
      </c>
      <c r="J2" s="4" t="s">
        <v>8</v>
      </c>
      <c r="K2" s="4" t="s">
        <v>9</v>
      </c>
      <c r="L2" s="4" t="s">
        <v>10</v>
      </c>
      <c r="M2" s="4" t="s">
        <v>11</v>
      </c>
      <c r="N2" s="51" t="s">
        <v>12</v>
      </c>
    </row>
    <row r="3" spans="1:15" x14ac:dyDescent="0.3">
      <c r="A3" s="37" t="s">
        <v>13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52"/>
    </row>
    <row r="4" spans="1:15" x14ac:dyDescent="0.3">
      <c r="A4" s="36" t="s">
        <v>14</v>
      </c>
      <c r="B4" s="36">
        <v>985000</v>
      </c>
      <c r="C4" s="36">
        <v>985000</v>
      </c>
      <c r="D4" s="36">
        <v>975000</v>
      </c>
      <c r="E4" s="36">
        <v>985000</v>
      </c>
      <c r="F4" s="36">
        <v>985000</v>
      </c>
      <c r="G4" s="36">
        <v>975000</v>
      </c>
      <c r="H4" s="36">
        <v>985000</v>
      </c>
      <c r="I4" s="36">
        <v>985000</v>
      </c>
      <c r="J4" s="36">
        <v>985000</v>
      </c>
      <c r="K4" s="36">
        <v>985000</v>
      </c>
      <c r="L4" s="36">
        <v>985000</v>
      </c>
      <c r="M4" s="36">
        <v>985000</v>
      </c>
      <c r="N4" s="53">
        <f t="shared" ref="N4:N38" si="0">SUM(B4:M4)</f>
        <v>11800000</v>
      </c>
    </row>
    <row r="5" spans="1:15" x14ac:dyDescent="0.3">
      <c r="A5" s="36" t="s">
        <v>64</v>
      </c>
      <c r="B5" s="36">
        <v>50000</v>
      </c>
      <c r="C5" s="36">
        <v>50000</v>
      </c>
      <c r="D5" s="36">
        <v>50000</v>
      </c>
      <c r="E5" s="36">
        <v>50000</v>
      </c>
      <c r="F5" s="36">
        <v>50000</v>
      </c>
      <c r="G5" s="36">
        <v>50000</v>
      </c>
      <c r="H5" s="36">
        <v>50000</v>
      </c>
      <c r="I5" s="36">
        <v>50000</v>
      </c>
      <c r="J5" s="36">
        <v>50000</v>
      </c>
      <c r="K5" s="36">
        <v>50000</v>
      </c>
      <c r="L5" s="36">
        <v>50000</v>
      </c>
      <c r="M5" s="36">
        <v>50000</v>
      </c>
      <c r="N5" s="53">
        <f t="shared" si="0"/>
        <v>600000</v>
      </c>
    </row>
    <row r="6" spans="1:15" x14ac:dyDescent="0.3">
      <c r="A6" s="36" t="s">
        <v>15</v>
      </c>
      <c r="B6" s="36">
        <v>190000</v>
      </c>
      <c r="C6" s="36">
        <v>190000</v>
      </c>
      <c r="D6" s="36">
        <v>190000</v>
      </c>
      <c r="E6" s="36">
        <v>102500</v>
      </c>
      <c r="F6" s="36">
        <v>102500</v>
      </c>
      <c r="G6" s="36">
        <v>103000</v>
      </c>
      <c r="H6" s="36">
        <v>104000</v>
      </c>
      <c r="I6" s="36">
        <v>104000</v>
      </c>
      <c r="J6" s="36">
        <v>104000</v>
      </c>
      <c r="K6" s="36">
        <v>103500</v>
      </c>
      <c r="L6" s="36">
        <v>103500</v>
      </c>
      <c r="M6" s="36">
        <v>103000</v>
      </c>
      <c r="N6" s="53">
        <f t="shared" si="0"/>
        <v>1500000</v>
      </c>
      <c r="O6" s="13"/>
    </row>
    <row r="7" spans="1:15" x14ac:dyDescent="0.3">
      <c r="A7" s="38" t="s">
        <v>16</v>
      </c>
      <c r="B7" s="39">
        <f t="shared" ref="B7:M7" si="1">SUM(B4:B6)</f>
        <v>1225000</v>
      </c>
      <c r="C7" s="39">
        <f t="shared" si="1"/>
        <v>1225000</v>
      </c>
      <c r="D7" s="39">
        <f t="shared" si="1"/>
        <v>1215000</v>
      </c>
      <c r="E7" s="39">
        <f t="shared" si="1"/>
        <v>1137500</v>
      </c>
      <c r="F7" s="39">
        <f t="shared" si="1"/>
        <v>1137500</v>
      </c>
      <c r="G7" s="39">
        <f t="shared" si="1"/>
        <v>1128000</v>
      </c>
      <c r="H7" s="39">
        <f t="shared" si="1"/>
        <v>1139000</v>
      </c>
      <c r="I7" s="39">
        <f t="shared" si="1"/>
        <v>1139000</v>
      </c>
      <c r="J7" s="39">
        <f t="shared" si="1"/>
        <v>1139000</v>
      </c>
      <c r="K7" s="39">
        <f t="shared" si="1"/>
        <v>1138500</v>
      </c>
      <c r="L7" s="39">
        <f t="shared" si="1"/>
        <v>1138500</v>
      </c>
      <c r="M7" s="39">
        <f t="shared" si="1"/>
        <v>1138000</v>
      </c>
      <c r="N7" s="54">
        <f t="shared" si="0"/>
        <v>13900000</v>
      </c>
    </row>
    <row r="8" spans="1:15" x14ac:dyDescent="0.3">
      <c r="A8" s="37" t="s">
        <v>17</v>
      </c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55"/>
    </row>
    <row r="9" spans="1:15" x14ac:dyDescent="0.3">
      <c r="A9" s="40" t="s">
        <v>18</v>
      </c>
      <c r="B9" s="36">
        <v>675000</v>
      </c>
      <c r="C9" s="36">
        <v>675000</v>
      </c>
      <c r="D9" s="36">
        <v>675000</v>
      </c>
      <c r="E9" s="36">
        <v>675000</v>
      </c>
      <c r="F9" s="36">
        <v>702000</v>
      </c>
      <c r="G9" s="36">
        <v>702000</v>
      </c>
      <c r="H9" s="36">
        <v>702000</v>
      </c>
      <c r="I9" s="36">
        <v>702000</v>
      </c>
      <c r="J9" s="36">
        <v>702000</v>
      </c>
      <c r="K9" s="36">
        <v>702000</v>
      </c>
      <c r="L9" s="36">
        <v>702000</v>
      </c>
      <c r="M9" s="36">
        <v>702000</v>
      </c>
      <c r="N9" s="53">
        <f t="shared" si="0"/>
        <v>8316000</v>
      </c>
    </row>
    <row r="10" spans="1:15" x14ac:dyDescent="0.3">
      <c r="A10" s="40" t="s">
        <v>19</v>
      </c>
      <c r="B10" s="36">
        <v>0</v>
      </c>
      <c r="C10" s="36">
        <v>0</v>
      </c>
      <c r="D10" s="36">
        <v>0</v>
      </c>
      <c r="E10" s="36">
        <v>0</v>
      </c>
      <c r="F10" s="36">
        <v>0</v>
      </c>
      <c r="G10" s="36">
        <v>50000</v>
      </c>
      <c r="H10" s="36">
        <v>100000</v>
      </c>
      <c r="I10" s="36">
        <v>50000</v>
      </c>
      <c r="J10" s="36">
        <v>0</v>
      </c>
      <c r="K10" s="36">
        <v>0</v>
      </c>
      <c r="L10" s="36">
        <v>0</v>
      </c>
      <c r="M10" s="36">
        <v>0</v>
      </c>
      <c r="N10" s="53">
        <v>200000</v>
      </c>
    </row>
    <row r="11" spans="1:15" x14ac:dyDescent="0.3">
      <c r="A11" s="40" t="s">
        <v>20</v>
      </c>
      <c r="B11" s="36">
        <v>450</v>
      </c>
      <c r="C11" s="36">
        <v>450</v>
      </c>
      <c r="D11" s="36">
        <v>450</v>
      </c>
      <c r="E11" s="36">
        <v>450</v>
      </c>
      <c r="F11" s="36">
        <v>450</v>
      </c>
      <c r="G11" s="36">
        <v>450</v>
      </c>
      <c r="H11" s="36">
        <v>450</v>
      </c>
      <c r="I11" s="36">
        <v>450</v>
      </c>
      <c r="J11" s="36">
        <v>450</v>
      </c>
      <c r="K11" s="36">
        <v>450</v>
      </c>
      <c r="L11" s="36">
        <v>450</v>
      </c>
      <c r="M11" s="36">
        <v>450</v>
      </c>
      <c r="N11" s="53">
        <f t="shared" si="0"/>
        <v>5400</v>
      </c>
    </row>
    <row r="12" spans="1:15" x14ac:dyDescent="0.3">
      <c r="A12" s="40" t="s">
        <v>21</v>
      </c>
      <c r="B12" s="36">
        <v>1100</v>
      </c>
      <c r="C12" s="36">
        <v>1100</v>
      </c>
      <c r="D12" s="36">
        <v>1100</v>
      </c>
      <c r="E12" s="36">
        <v>1100</v>
      </c>
      <c r="F12" s="36">
        <v>1100</v>
      </c>
      <c r="G12" s="36">
        <v>1000</v>
      </c>
      <c r="H12" s="36">
        <v>1000</v>
      </c>
      <c r="I12" s="36">
        <v>1100</v>
      </c>
      <c r="J12" s="36">
        <v>1100</v>
      </c>
      <c r="K12" s="36">
        <v>1100</v>
      </c>
      <c r="L12" s="36">
        <v>1100</v>
      </c>
      <c r="M12" s="36">
        <v>1100</v>
      </c>
      <c r="N12" s="53">
        <f t="shared" si="0"/>
        <v>13000</v>
      </c>
    </row>
    <row r="13" spans="1:15" x14ac:dyDescent="0.3">
      <c r="A13" s="40" t="s">
        <v>22</v>
      </c>
      <c r="B13" s="36"/>
      <c r="C13" s="36"/>
      <c r="D13" s="36"/>
      <c r="E13" s="36"/>
      <c r="F13" s="36"/>
      <c r="G13" s="36">
        <v>160000</v>
      </c>
      <c r="H13" s="36"/>
      <c r="I13" s="36"/>
      <c r="J13" s="36"/>
      <c r="K13" s="36"/>
      <c r="L13" s="36"/>
      <c r="M13" s="36"/>
      <c r="N13" s="53">
        <v>160000</v>
      </c>
    </row>
    <row r="14" spans="1:15" x14ac:dyDescent="0.3">
      <c r="A14" s="40" t="s">
        <v>23</v>
      </c>
      <c r="B14" s="36">
        <v>93700</v>
      </c>
      <c r="C14" s="36">
        <v>93700</v>
      </c>
      <c r="D14" s="36">
        <v>93700</v>
      </c>
      <c r="E14" s="36">
        <v>93700</v>
      </c>
      <c r="F14" s="36">
        <v>93700</v>
      </c>
      <c r="G14" s="36">
        <v>104000</v>
      </c>
      <c r="H14" s="36">
        <v>106000</v>
      </c>
      <c r="I14" s="36">
        <v>108000</v>
      </c>
      <c r="J14" s="36">
        <v>106000</v>
      </c>
      <c r="K14" s="36">
        <v>104000</v>
      </c>
      <c r="L14" s="36">
        <v>104000</v>
      </c>
      <c r="M14" s="36">
        <v>104000</v>
      </c>
      <c r="N14" s="53">
        <f t="shared" si="0"/>
        <v>1204500</v>
      </c>
    </row>
    <row r="15" spans="1:15" x14ac:dyDescent="0.3">
      <c r="A15" s="40" t="s">
        <v>24</v>
      </c>
      <c r="B15" s="36">
        <v>2000</v>
      </c>
      <c r="C15" s="36">
        <v>2000</v>
      </c>
      <c r="D15" s="36">
        <v>2000</v>
      </c>
      <c r="E15" s="36">
        <v>2000</v>
      </c>
      <c r="F15" s="36">
        <v>2000</v>
      </c>
      <c r="G15" s="36">
        <v>2000</v>
      </c>
      <c r="H15" s="36">
        <v>2000</v>
      </c>
      <c r="I15" s="36">
        <v>2000</v>
      </c>
      <c r="J15" s="36">
        <v>2000</v>
      </c>
      <c r="K15" s="36">
        <v>2000</v>
      </c>
      <c r="L15" s="36">
        <v>2000</v>
      </c>
      <c r="M15" s="36">
        <v>2000</v>
      </c>
      <c r="N15" s="53">
        <f t="shared" si="0"/>
        <v>24000</v>
      </c>
    </row>
    <row r="16" spans="1:15" x14ac:dyDescent="0.3">
      <c r="A16" s="40" t="s">
        <v>25</v>
      </c>
      <c r="B16" s="36">
        <v>2000</v>
      </c>
      <c r="C16" s="36">
        <v>2000</v>
      </c>
      <c r="D16" s="36">
        <v>2000</v>
      </c>
      <c r="E16" s="36">
        <v>2000</v>
      </c>
      <c r="F16" s="36">
        <v>2000</v>
      </c>
      <c r="G16" s="36">
        <v>2000</v>
      </c>
      <c r="H16" s="36">
        <v>2000</v>
      </c>
      <c r="I16" s="36">
        <v>2000</v>
      </c>
      <c r="J16" s="36">
        <v>2000</v>
      </c>
      <c r="K16" s="36">
        <v>2000</v>
      </c>
      <c r="L16" s="36">
        <v>2000</v>
      </c>
      <c r="M16" s="36">
        <v>2000</v>
      </c>
      <c r="N16" s="53">
        <f t="shared" si="0"/>
        <v>24000</v>
      </c>
    </row>
    <row r="17" spans="1:15" x14ac:dyDescent="0.3">
      <c r="A17" s="40" t="s">
        <v>26</v>
      </c>
      <c r="B17" s="36">
        <f>C9*17%</f>
        <v>114750.00000000001</v>
      </c>
      <c r="C17" s="36">
        <f t="shared" ref="C17:D17" si="2">D9*17%</f>
        <v>114750.00000000001</v>
      </c>
      <c r="D17" s="36">
        <f t="shared" si="2"/>
        <v>114750.00000000001</v>
      </c>
      <c r="E17" s="36">
        <v>119350</v>
      </c>
      <c r="F17" s="36">
        <v>119350</v>
      </c>
      <c r="G17" s="36">
        <v>119350</v>
      </c>
      <c r="H17" s="36">
        <v>119350</v>
      </c>
      <c r="I17" s="36">
        <v>119350</v>
      </c>
      <c r="J17" s="36">
        <v>119350</v>
      </c>
      <c r="K17" s="36">
        <v>119350</v>
      </c>
      <c r="L17" s="36">
        <v>119350</v>
      </c>
      <c r="M17" s="36">
        <v>119350</v>
      </c>
      <c r="N17" s="53">
        <f t="shared" si="0"/>
        <v>1418400</v>
      </c>
    </row>
    <row r="18" spans="1:15" x14ac:dyDescent="0.3">
      <c r="A18" s="40" t="s">
        <v>27</v>
      </c>
      <c r="B18" s="36">
        <v>850</v>
      </c>
      <c r="C18" s="36">
        <v>850</v>
      </c>
      <c r="D18" s="36">
        <v>850</v>
      </c>
      <c r="E18" s="36">
        <v>850</v>
      </c>
      <c r="F18" s="36">
        <v>850</v>
      </c>
      <c r="G18" s="36">
        <v>850</v>
      </c>
      <c r="H18" s="36">
        <v>850</v>
      </c>
      <c r="I18" s="36">
        <v>850</v>
      </c>
      <c r="J18" s="36">
        <v>850</v>
      </c>
      <c r="K18" s="36">
        <v>850</v>
      </c>
      <c r="L18" s="36">
        <v>850</v>
      </c>
      <c r="M18" s="36">
        <v>850</v>
      </c>
      <c r="N18" s="56">
        <f t="shared" si="0"/>
        <v>10200</v>
      </c>
    </row>
    <row r="19" spans="1:15" x14ac:dyDescent="0.3">
      <c r="A19" s="41" t="s">
        <v>29</v>
      </c>
      <c r="B19" s="39">
        <f t="shared" ref="B19:M19" si="3">SUM(B9:B18)</f>
        <v>889850</v>
      </c>
      <c r="C19" s="39">
        <f t="shared" si="3"/>
        <v>889850</v>
      </c>
      <c r="D19" s="39">
        <f t="shared" si="3"/>
        <v>889850</v>
      </c>
      <c r="E19" s="39">
        <f t="shared" si="3"/>
        <v>894450</v>
      </c>
      <c r="F19" s="39">
        <f t="shared" si="3"/>
        <v>921450</v>
      </c>
      <c r="G19" s="39">
        <f t="shared" si="3"/>
        <v>1141650</v>
      </c>
      <c r="H19" s="39">
        <f t="shared" si="3"/>
        <v>1033650</v>
      </c>
      <c r="I19" s="39">
        <f t="shared" si="3"/>
        <v>985750</v>
      </c>
      <c r="J19" s="39">
        <f t="shared" si="3"/>
        <v>933750</v>
      </c>
      <c r="K19" s="39">
        <f t="shared" si="3"/>
        <v>931750</v>
      </c>
      <c r="L19" s="39">
        <f t="shared" si="3"/>
        <v>931750</v>
      </c>
      <c r="M19" s="39">
        <f t="shared" si="3"/>
        <v>931750</v>
      </c>
      <c r="N19" s="57">
        <f t="shared" si="0"/>
        <v>11375500</v>
      </c>
      <c r="O19" s="13"/>
    </row>
    <row r="20" spans="1:15" x14ac:dyDescent="0.3">
      <c r="A20" s="35" t="s">
        <v>30</v>
      </c>
      <c r="B20" s="36">
        <v>37000</v>
      </c>
      <c r="C20" s="36">
        <v>37000</v>
      </c>
      <c r="D20" s="36">
        <v>37000</v>
      </c>
      <c r="E20" s="36">
        <v>37000</v>
      </c>
      <c r="F20" s="36">
        <v>37000</v>
      </c>
      <c r="G20" s="36">
        <v>37000</v>
      </c>
      <c r="H20" s="36">
        <v>37000</v>
      </c>
      <c r="I20" s="36">
        <v>37000</v>
      </c>
      <c r="J20" s="36">
        <v>37000</v>
      </c>
      <c r="K20" s="36">
        <v>37000</v>
      </c>
      <c r="L20" s="36">
        <v>37000</v>
      </c>
      <c r="M20" s="36">
        <v>37000</v>
      </c>
      <c r="N20" s="53">
        <f t="shared" si="0"/>
        <v>444000</v>
      </c>
    </row>
    <row r="21" spans="1:15" s="30" customFormat="1" x14ac:dyDescent="0.3">
      <c r="A21" s="31" t="s">
        <v>31</v>
      </c>
      <c r="B21" s="32">
        <v>3300</v>
      </c>
      <c r="C21" s="32">
        <v>3300</v>
      </c>
      <c r="D21" s="32">
        <v>3300</v>
      </c>
      <c r="E21" s="32">
        <v>3300</v>
      </c>
      <c r="F21" s="32">
        <v>3300</v>
      </c>
      <c r="G21" s="32">
        <v>3300</v>
      </c>
      <c r="H21" s="32">
        <v>3300</v>
      </c>
      <c r="I21" s="32">
        <v>3300</v>
      </c>
      <c r="J21" s="32">
        <v>3300</v>
      </c>
      <c r="K21" s="32">
        <v>3300</v>
      </c>
      <c r="L21" s="32">
        <v>3300</v>
      </c>
      <c r="M21" s="32">
        <v>3300</v>
      </c>
      <c r="N21" s="58">
        <v>39600</v>
      </c>
    </row>
    <row r="22" spans="1:15" x14ac:dyDescent="0.3">
      <c r="A22" s="33" t="s">
        <v>32</v>
      </c>
      <c r="B22" s="34">
        <v>12950</v>
      </c>
      <c r="C22" s="34">
        <v>12950</v>
      </c>
      <c r="D22" s="34">
        <v>12950</v>
      </c>
      <c r="E22" s="34">
        <v>12950</v>
      </c>
      <c r="F22" s="34">
        <v>12950</v>
      </c>
      <c r="G22" s="34">
        <v>12950</v>
      </c>
      <c r="H22" s="34">
        <v>12950</v>
      </c>
      <c r="I22" s="34">
        <v>12950</v>
      </c>
      <c r="J22" s="34">
        <v>12950</v>
      </c>
      <c r="K22" s="34">
        <v>12950</v>
      </c>
      <c r="L22" s="34">
        <v>12950</v>
      </c>
      <c r="M22" s="34">
        <v>12950</v>
      </c>
      <c r="N22" s="59">
        <f t="shared" si="0"/>
        <v>155400</v>
      </c>
    </row>
    <row r="23" spans="1:15" x14ac:dyDescent="0.3">
      <c r="A23" s="35" t="s">
        <v>33</v>
      </c>
      <c r="B23" s="36">
        <v>7100</v>
      </c>
      <c r="C23" s="36">
        <v>7100</v>
      </c>
      <c r="D23" s="36">
        <v>7100</v>
      </c>
      <c r="E23" s="36">
        <v>7100</v>
      </c>
      <c r="F23" s="36">
        <v>7100</v>
      </c>
      <c r="G23" s="36">
        <v>7100</v>
      </c>
      <c r="H23" s="36">
        <v>7100</v>
      </c>
      <c r="I23" s="36">
        <v>7100</v>
      </c>
      <c r="J23" s="36">
        <v>7100</v>
      </c>
      <c r="K23" s="36">
        <v>7100</v>
      </c>
      <c r="L23" s="36">
        <v>7100</v>
      </c>
      <c r="M23" s="36">
        <v>7100</v>
      </c>
      <c r="N23" s="53">
        <f t="shared" si="0"/>
        <v>85200</v>
      </c>
      <c r="O23" s="13"/>
    </row>
    <row r="24" spans="1:15" x14ac:dyDescent="0.3">
      <c r="A24" s="35" t="s">
        <v>34</v>
      </c>
      <c r="B24" s="36">
        <v>2300</v>
      </c>
      <c r="C24" s="36">
        <v>2300</v>
      </c>
      <c r="D24" s="36">
        <v>2300</v>
      </c>
      <c r="E24" s="36">
        <v>2300</v>
      </c>
      <c r="F24" s="36">
        <v>2300</v>
      </c>
      <c r="G24" s="36">
        <v>2300</v>
      </c>
      <c r="H24" s="36">
        <v>2300</v>
      </c>
      <c r="I24" s="36">
        <v>2300</v>
      </c>
      <c r="J24" s="36">
        <v>2300</v>
      </c>
      <c r="K24" s="36">
        <v>2300</v>
      </c>
      <c r="L24" s="36">
        <v>2300</v>
      </c>
      <c r="M24" s="36">
        <v>2300</v>
      </c>
      <c r="N24" s="53">
        <f t="shared" si="0"/>
        <v>27600</v>
      </c>
    </row>
    <row r="25" spans="1:15" x14ac:dyDescent="0.3">
      <c r="A25" s="35" t="s">
        <v>35</v>
      </c>
      <c r="B25" s="36">
        <v>9200</v>
      </c>
      <c r="C25" s="36">
        <v>9200</v>
      </c>
      <c r="D25" s="36">
        <v>9200</v>
      </c>
      <c r="E25" s="36">
        <v>9200</v>
      </c>
      <c r="F25" s="36">
        <v>9200</v>
      </c>
      <c r="G25" s="36">
        <v>9200</v>
      </c>
      <c r="H25" s="36">
        <v>9200</v>
      </c>
      <c r="I25" s="36">
        <v>9200</v>
      </c>
      <c r="J25" s="36">
        <v>9200</v>
      </c>
      <c r="K25" s="36">
        <v>9200</v>
      </c>
      <c r="L25" s="36">
        <v>9200</v>
      </c>
      <c r="M25" s="36">
        <v>9200</v>
      </c>
      <c r="N25" s="53">
        <f t="shared" si="0"/>
        <v>110400</v>
      </c>
    </row>
    <row r="26" spans="1:15" x14ac:dyDescent="0.3">
      <c r="A26" s="40" t="s">
        <v>36</v>
      </c>
      <c r="B26" s="36">
        <v>600</v>
      </c>
      <c r="C26" s="36">
        <v>600</v>
      </c>
      <c r="D26" s="36">
        <v>600</v>
      </c>
      <c r="E26" s="36">
        <v>600</v>
      </c>
      <c r="F26" s="36">
        <v>600</v>
      </c>
      <c r="G26" s="36">
        <v>700</v>
      </c>
      <c r="H26" s="36">
        <v>600</v>
      </c>
      <c r="I26" s="36">
        <v>600</v>
      </c>
      <c r="J26" s="36">
        <v>600</v>
      </c>
      <c r="K26" s="36">
        <v>600</v>
      </c>
      <c r="L26" s="36">
        <v>600</v>
      </c>
      <c r="M26" s="36">
        <v>600</v>
      </c>
      <c r="N26" s="53">
        <f t="shared" si="0"/>
        <v>7300</v>
      </c>
    </row>
    <row r="27" spans="1:15" x14ac:dyDescent="0.3">
      <c r="A27" s="40" t="s">
        <v>37</v>
      </c>
      <c r="B27" s="36">
        <v>3000</v>
      </c>
      <c r="C27" s="36">
        <v>3000</v>
      </c>
      <c r="D27" s="36">
        <v>3000</v>
      </c>
      <c r="E27" s="36">
        <v>3000</v>
      </c>
      <c r="F27" s="36">
        <v>3000</v>
      </c>
      <c r="G27" s="36">
        <v>3000</v>
      </c>
      <c r="H27" s="36">
        <v>3000</v>
      </c>
      <c r="I27" s="36">
        <v>3000</v>
      </c>
      <c r="J27" s="36">
        <v>3000</v>
      </c>
      <c r="K27" s="36">
        <v>3000</v>
      </c>
      <c r="L27" s="36">
        <v>3000</v>
      </c>
      <c r="M27" s="36">
        <v>3000</v>
      </c>
      <c r="N27" s="53">
        <f t="shared" si="0"/>
        <v>36000</v>
      </c>
    </row>
    <row r="28" spans="1:15" x14ac:dyDescent="0.3">
      <c r="A28" s="40" t="s">
        <v>38</v>
      </c>
      <c r="B28" s="36">
        <v>1500</v>
      </c>
      <c r="C28" s="36">
        <v>1500</v>
      </c>
      <c r="D28" s="36">
        <v>1500</v>
      </c>
      <c r="E28" s="36">
        <v>1500</v>
      </c>
      <c r="F28" s="36">
        <v>2000</v>
      </c>
      <c r="G28" s="36">
        <v>1500</v>
      </c>
      <c r="H28" s="36">
        <v>1500</v>
      </c>
      <c r="I28" s="36">
        <v>1500</v>
      </c>
      <c r="J28" s="36">
        <v>1500</v>
      </c>
      <c r="K28" s="36">
        <v>1500</v>
      </c>
      <c r="L28" s="36">
        <v>1500</v>
      </c>
      <c r="M28" s="36">
        <v>1500</v>
      </c>
      <c r="N28" s="53">
        <f t="shared" si="0"/>
        <v>18500</v>
      </c>
    </row>
    <row r="29" spans="1:15" x14ac:dyDescent="0.3">
      <c r="A29" s="35" t="s">
        <v>39</v>
      </c>
      <c r="B29" s="36">
        <v>12500</v>
      </c>
      <c r="C29" s="36">
        <v>12500</v>
      </c>
      <c r="D29" s="36">
        <v>12500</v>
      </c>
      <c r="E29" s="36">
        <v>12500</v>
      </c>
      <c r="F29" s="36">
        <v>12500</v>
      </c>
      <c r="G29" s="36">
        <v>12500</v>
      </c>
      <c r="H29" s="36">
        <v>12500</v>
      </c>
      <c r="I29" s="36">
        <v>12500</v>
      </c>
      <c r="J29" s="36">
        <v>12500</v>
      </c>
      <c r="K29" s="36">
        <v>12500</v>
      </c>
      <c r="L29" s="36">
        <v>12500</v>
      </c>
      <c r="M29" s="36">
        <v>12500</v>
      </c>
      <c r="N29" s="53">
        <f t="shared" si="0"/>
        <v>150000</v>
      </c>
    </row>
    <row r="30" spans="1:15" x14ac:dyDescent="0.3">
      <c r="A30" s="35" t="s">
        <v>40</v>
      </c>
      <c r="B30" s="36">
        <v>150000</v>
      </c>
      <c r="C30" s="36">
        <v>150000</v>
      </c>
      <c r="D30" s="36">
        <v>150000</v>
      </c>
      <c r="E30" s="36">
        <v>150000</v>
      </c>
      <c r="F30" s="36">
        <v>190000</v>
      </c>
      <c r="G30" s="36">
        <v>190000</v>
      </c>
      <c r="H30" s="36">
        <v>190000</v>
      </c>
      <c r="I30" s="36">
        <v>190000</v>
      </c>
      <c r="J30" s="36">
        <v>190000</v>
      </c>
      <c r="K30" s="36">
        <v>190000</v>
      </c>
      <c r="L30" s="36">
        <v>190000</v>
      </c>
      <c r="M30" s="36">
        <v>170000</v>
      </c>
      <c r="N30" s="53">
        <f t="shared" si="0"/>
        <v>2100000</v>
      </c>
    </row>
    <row r="31" spans="1:15" x14ac:dyDescent="0.3">
      <c r="A31" s="40" t="s">
        <v>41</v>
      </c>
      <c r="B31" s="42">
        <v>1000</v>
      </c>
      <c r="C31" s="42">
        <v>1000</v>
      </c>
      <c r="D31" s="42">
        <v>1000</v>
      </c>
      <c r="E31" s="42">
        <v>1000</v>
      </c>
      <c r="F31" s="42">
        <v>1000</v>
      </c>
      <c r="G31" s="42">
        <v>1000</v>
      </c>
      <c r="H31" s="42">
        <v>1000</v>
      </c>
      <c r="I31" s="42">
        <v>1000</v>
      </c>
      <c r="J31" s="42">
        <v>1000</v>
      </c>
      <c r="K31" s="42">
        <v>1000</v>
      </c>
      <c r="L31" s="42">
        <v>1000</v>
      </c>
      <c r="M31" s="42">
        <v>1000</v>
      </c>
      <c r="N31" s="53">
        <f t="shared" si="0"/>
        <v>12000</v>
      </c>
    </row>
    <row r="32" spans="1:15" x14ac:dyDescent="0.3">
      <c r="A32" s="40" t="s">
        <v>42</v>
      </c>
      <c r="B32" s="42">
        <v>1200</v>
      </c>
      <c r="C32" s="42">
        <v>1200</v>
      </c>
      <c r="D32" s="42">
        <v>1200</v>
      </c>
      <c r="E32" s="42">
        <v>1200</v>
      </c>
      <c r="F32" s="42">
        <v>1300</v>
      </c>
      <c r="G32" s="42">
        <v>1300</v>
      </c>
      <c r="H32" s="42">
        <v>1300</v>
      </c>
      <c r="I32" s="42">
        <v>1200</v>
      </c>
      <c r="J32" s="42">
        <v>1200</v>
      </c>
      <c r="K32" s="42">
        <v>1300</v>
      </c>
      <c r="L32" s="42">
        <v>1300</v>
      </c>
      <c r="M32" s="42">
        <v>1300</v>
      </c>
      <c r="N32" s="53">
        <f t="shared" si="0"/>
        <v>15000</v>
      </c>
    </row>
    <row r="33" spans="1:14" x14ac:dyDescent="0.3">
      <c r="A33" s="35" t="s">
        <v>43</v>
      </c>
      <c r="B33" s="42">
        <v>7500</v>
      </c>
      <c r="C33" s="42">
        <v>7500</v>
      </c>
      <c r="D33" s="42">
        <v>15000</v>
      </c>
      <c r="E33" s="42">
        <v>15000</v>
      </c>
      <c r="F33" s="42">
        <v>15000</v>
      </c>
      <c r="G33" s="42">
        <v>15000</v>
      </c>
      <c r="H33" s="42">
        <v>15000</v>
      </c>
      <c r="I33" s="42">
        <v>15000</v>
      </c>
      <c r="J33" s="42">
        <v>15000</v>
      </c>
      <c r="K33" s="42">
        <v>65000</v>
      </c>
      <c r="L33" s="42">
        <v>15000</v>
      </c>
      <c r="M33" s="42">
        <v>15000</v>
      </c>
      <c r="N33" s="53">
        <f t="shared" si="0"/>
        <v>215000</v>
      </c>
    </row>
    <row r="34" spans="1:14" x14ac:dyDescent="0.3">
      <c r="A34" s="35" t="s">
        <v>44</v>
      </c>
      <c r="B34" s="36">
        <v>3000</v>
      </c>
      <c r="C34" s="36">
        <v>3000</v>
      </c>
      <c r="D34" s="36">
        <v>3000</v>
      </c>
      <c r="E34" s="36">
        <v>3000</v>
      </c>
      <c r="F34" s="36">
        <v>3000</v>
      </c>
      <c r="G34" s="36">
        <v>3000</v>
      </c>
      <c r="H34" s="36">
        <v>3000</v>
      </c>
      <c r="I34" s="36">
        <v>3000</v>
      </c>
      <c r="J34" s="36">
        <v>3000</v>
      </c>
      <c r="K34" s="36">
        <v>3000</v>
      </c>
      <c r="L34" s="36">
        <v>3000</v>
      </c>
      <c r="M34" s="36">
        <v>3000</v>
      </c>
      <c r="N34" s="53">
        <f t="shared" si="0"/>
        <v>36000</v>
      </c>
    </row>
    <row r="35" spans="1:14" x14ac:dyDescent="0.3">
      <c r="A35" s="35" t="s">
        <v>45</v>
      </c>
      <c r="B35" s="36">
        <v>5000</v>
      </c>
      <c r="C35" s="36">
        <v>5000</v>
      </c>
      <c r="D35" s="36">
        <v>8000</v>
      </c>
      <c r="E35" s="36">
        <v>8000</v>
      </c>
      <c r="F35" s="36">
        <v>8000</v>
      </c>
      <c r="G35" s="36">
        <v>8000</v>
      </c>
      <c r="H35" s="36">
        <v>8000</v>
      </c>
      <c r="I35" s="36">
        <v>8000</v>
      </c>
      <c r="J35" s="36">
        <v>8000</v>
      </c>
      <c r="K35" s="36">
        <v>8000</v>
      </c>
      <c r="L35" s="36">
        <v>8000</v>
      </c>
      <c r="M35" s="36">
        <v>8000</v>
      </c>
      <c r="N35" s="53">
        <f t="shared" si="0"/>
        <v>90000</v>
      </c>
    </row>
    <row r="36" spans="1:14" x14ac:dyDescent="0.3">
      <c r="A36" s="35" t="s">
        <v>46</v>
      </c>
      <c r="B36" s="36">
        <v>400</v>
      </c>
      <c r="C36" s="36">
        <v>400</v>
      </c>
      <c r="D36" s="36">
        <v>400</v>
      </c>
      <c r="E36" s="36">
        <v>400</v>
      </c>
      <c r="F36" s="36">
        <v>400</v>
      </c>
      <c r="G36" s="36">
        <v>400</v>
      </c>
      <c r="H36" s="36">
        <v>400</v>
      </c>
      <c r="I36" s="36">
        <v>400</v>
      </c>
      <c r="J36" s="36">
        <v>400</v>
      </c>
      <c r="K36" s="36">
        <v>400</v>
      </c>
      <c r="L36" s="36">
        <v>400</v>
      </c>
      <c r="M36" s="36">
        <v>400</v>
      </c>
      <c r="N36" s="53">
        <f t="shared" si="0"/>
        <v>4800</v>
      </c>
    </row>
    <row r="37" spans="1:14" x14ac:dyDescent="0.3">
      <c r="A37" s="35" t="s">
        <v>47</v>
      </c>
      <c r="B37" s="36">
        <v>400</v>
      </c>
      <c r="C37" s="36">
        <v>400</v>
      </c>
      <c r="D37" s="36">
        <v>300</v>
      </c>
      <c r="E37" s="36">
        <v>300</v>
      </c>
      <c r="F37" s="36">
        <v>300</v>
      </c>
      <c r="G37" s="36">
        <v>300</v>
      </c>
      <c r="H37" s="36">
        <v>300</v>
      </c>
      <c r="I37" s="36">
        <v>300</v>
      </c>
      <c r="J37" s="36">
        <v>400</v>
      </c>
      <c r="K37" s="36">
        <v>400</v>
      </c>
      <c r="L37" s="36">
        <v>400</v>
      </c>
      <c r="M37" s="36">
        <v>400</v>
      </c>
      <c r="N37" s="53">
        <f t="shared" si="0"/>
        <v>4200</v>
      </c>
    </row>
    <row r="38" spans="1:14" x14ac:dyDescent="0.3">
      <c r="A38" s="35" t="s">
        <v>48</v>
      </c>
      <c r="B38" s="36">
        <v>8000</v>
      </c>
      <c r="C38" s="36">
        <v>8000</v>
      </c>
      <c r="D38" s="36">
        <v>8000</v>
      </c>
      <c r="E38" s="36">
        <v>10000</v>
      </c>
      <c r="F38" s="36">
        <v>10000</v>
      </c>
      <c r="G38" s="36">
        <v>10000</v>
      </c>
      <c r="H38" s="36">
        <v>10000</v>
      </c>
      <c r="I38" s="36">
        <v>10000</v>
      </c>
      <c r="J38" s="36">
        <v>10000</v>
      </c>
      <c r="K38" s="36">
        <v>10000</v>
      </c>
      <c r="L38" s="36">
        <v>10000</v>
      </c>
      <c r="M38" s="36">
        <v>10000</v>
      </c>
      <c r="N38" s="53">
        <f t="shared" si="0"/>
        <v>114000</v>
      </c>
    </row>
    <row r="39" spans="1:14" x14ac:dyDescent="0.3">
      <c r="A39" s="43" t="s">
        <v>49</v>
      </c>
      <c r="B39" s="44">
        <f>SUM(B20:B38)</f>
        <v>265950</v>
      </c>
      <c r="C39" s="44">
        <f t="shared" ref="C39:N39" si="4">SUM(C20:C38)</f>
        <v>265950</v>
      </c>
      <c r="D39" s="44">
        <f t="shared" si="4"/>
        <v>276350</v>
      </c>
      <c r="E39" s="44">
        <f t="shared" si="4"/>
        <v>278350</v>
      </c>
      <c r="F39" s="44">
        <f t="shared" si="4"/>
        <v>318950</v>
      </c>
      <c r="G39" s="44">
        <f t="shared" si="4"/>
        <v>318550</v>
      </c>
      <c r="H39" s="44">
        <f t="shared" si="4"/>
        <v>318450</v>
      </c>
      <c r="I39" s="44">
        <f t="shared" si="4"/>
        <v>318350</v>
      </c>
      <c r="J39" s="44">
        <f t="shared" si="4"/>
        <v>318450</v>
      </c>
      <c r="K39" s="44">
        <f t="shared" si="4"/>
        <v>368550</v>
      </c>
      <c r="L39" s="44">
        <f t="shared" si="4"/>
        <v>318550</v>
      </c>
      <c r="M39" s="44">
        <f t="shared" si="4"/>
        <v>298550</v>
      </c>
      <c r="N39" s="60">
        <f t="shared" si="4"/>
        <v>3665000</v>
      </c>
    </row>
    <row r="40" spans="1:14" x14ac:dyDescent="0.3">
      <c r="A40" s="38" t="s">
        <v>50</v>
      </c>
      <c r="B40" s="39">
        <f>SUM(B19+B39)</f>
        <v>1155800</v>
      </c>
      <c r="C40" s="39">
        <f t="shared" ref="C40:M40" si="5">SUM(C19+C39)</f>
        <v>1155800</v>
      </c>
      <c r="D40" s="39">
        <f t="shared" si="5"/>
        <v>1166200</v>
      </c>
      <c r="E40" s="39">
        <f t="shared" si="5"/>
        <v>1172800</v>
      </c>
      <c r="F40" s="39">
        <f t="shared" si="5"/>
        <v>1240400</v>
      </c>
      <c r="G40" s="39">
        <f t="shared" si="5"/>
        <v>1460200</v>
      </c>
      <c r="H40" s="39">
        <f t="shared" si="5"/>
        <v>1352100</v>
      </c>
      <c r="I40" s="39">
        <f t="shared" si="5"/>
        <v>1304100</v>
      </c>
      <c r="J40" s="39">
        <f t="shared" si="5"/>
        <v>1252200</v>
      </c>
      <c r="K40" s="39">
        <f t="shared" si="5"/>
        <v>1300300</v>
      </c>
      <c r="L40" s="39">
        <f t="shared" si="5"/>
        <v>1250300</v>
      </c>
      <c r="M40" s="39">
        <f t="shared" si="5"/>
        <v>1230300</v>
      </c>
      <c r="N40" s="61">
        <f>N19+N39</f>
        <v>15040500</v>
      </c>
    </row>
    <row r="41" spans="1:14" x14ac:dyDescent="0.3">
      <c r="A41" s="40"/>
      <c r="B41" s="36"/>
      <c r="C41" s="36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62"/>
    </row>
    <row r="42" spans="1:14" x14ac:dyDescent="0.3">
      <c r="A42" s="46" t="s">
        <v>51</v>
      </c>
      <c r="B42" s="47">
        <f t="shared" ref="B42:N42" si="6">B7-B40</f>
        <v>69200</v>
      </c>
      <c r="C42" s="47">
        <f t="shared" si="6"/>
        <v>69200</v>
      </c>
      <c r="D42" s="47">
        <f t="shared" si="6"/>
        <v>48800</v>
      </c>
      <c r="E42" s="47">
        <f t="shared" si="6"/>
        <v>-35300</v>
      </c>
      <c r="F42" s="47">
        <f t="shared" si="6"/>
        <v>-102900</v>
      </c>
      <c r="G42" s="47">
        <f t="shared" si="6"/>
        <v>-332200</v>
      </c>
      <c r="H42" s="47">
        <f t="shared" si="6"/>
        <v>-213100</v>
      </c>
      <c r="I42" s="47">
        <f t="shared" si="6"/>
        <v>-165100</v>
      </c>
      <c r="J42" s="47">
        <f t="shared" si="6"/>
        <v>-113200</v>
      </c>
      <c r="K42" s="47">
        <f t="shared" si="6"/>
        <v>-161800</v>
      </c>
      <c r="L42" s="47">
        <f t="shared" si="6"/>
        <v>-111800</v>
      </c>
      <c r="M42" s="47">
        <f t="shared" si="6"/>
        <v>-92300</v>
      </c>
      <c r="N42" s="63">
        <f t="shared" si="6"/>
        <v>-1140500</v>
      </c>
    </row>
    <row r="43" spans="1:14" x14ac:dyDescent="0.3">
      <c r="A43" s="40"/>
      <c r="B43" s="36"/>
      <c r="C43" s="36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62"/>
    </row>
    <row r="44" spans="1:14" x14ac:dyDescent="0.3">
      <c r="A44" s="40" t="s">
        <v>52</v>
      </c>
      <c r="B44" s="36">
        <v>33000</v>
      </c>
      <c r="C44" s="36">
        <v>33000</v>
      </c>
      <c r="D44" s="36">
        <v>35000</v>
      </c>
      <c r="E44" s="36">
        <v>35000</v>
      </c>
      <c r="F44" s="36">
        <v>35000</v>
      </c>
      <c r="G44" s="36">
        <v>35000</v>
      </c>
      <c r="H44" s="36">
        <v>35000</v>
      </c>
      <c r="I44" s="36">
        <v>35000</v>
      </c>
      <c r="J44" s="36">
        <v>35000</v>
      </c>
      <c r="K44" s="36">
        <v>35000</v>
      </c>
      <c r="L44" s="36">
        <v>35000</v>
      </c>
      <c r="M44" s="36">
        <v>35000</v>
      </c>
      <c r="N44" s="53">
        <f t="shared" ref="N44:N45" si="7">SUM(B44:M44)</f>
        <v>416000</v>
      </c>
    </row>
    <row r="45" spans="1:14" x14ac:dyDescent="0.3">
      <c r="A45" s="40" t="s">
        <v>53</v>
      </c>
      <c r="B45" s="40">
        <v>0</v>
      </c>
      <c r="C45" s="40">
        <v>0</v>
      </c>
      <c r="D45" s="40">
        <v>0</v>
      </c>
      <c r="E45" s="40">
        <v>0</v>
      </c>
      <c r="F45" s="40">
        <v>0</v>
      </c>
      <c r="G45" s="40">
        <v>0</v>
      </c>
      <c r="H45" s="40">
        <v>0</v>
      </c>
      <c r="I45" s="40">
        <v>0</v>
      </c>
      <c r="J45" s="40">
        <v>0</v>
      </c>
      <c r="K45" s="40">
        <v>0</v>
      </c>
      <c r="L45" s="40">
        <v>0</v>
      </c>
      <c r="M45" s="40">
        <v>0</v>
      </c>
      <c r="N45" s="53">
        <f t="shared" si="7"/>
        <v>0</v>
      </c>
    </row>
    <row r="46" spans="1:14" x14ac:dyDescent="0.3">
      <c r="A46" s="38" t="s">
        <v>54</v>
      </c>
      <c r="B46" s="39">
        <v>0</v>
      </c>
      <c r="C46" s="39">
        <v>0</v>
      </c>
      <c r="D46" s="39">
        <v>0</v>
      </c>
      <c r="E46" s="39">
        <v>0</v>
      </c>
      <c r="F46" s="39">
        <v>0</v>
      </c>
      <c r="G46" s="39">
        <v>0</v>
      </c>
      <c r="H46" s="39">
        <v>0</v>
      </c>
      <c r="I46" s="39">
        <v>0</v>
      </c>
      <c r="J46" s="39">
        <v>0</v>
      </c>
      <c r="K46" s="39">
        <v>0</v>
      </c>
      <c r="L46" s="39">
        <v>0</v>
      </c>
      <c r="M46" s="39">
        <v>0</v>
      </c>
      <c r="N46" s="61">
        <v>416000</v>
      </c>
    </row>
    <row r="47" spans="1:14" x14ac:dyDescent="0.3">
      <c r="A47" s="40"/>
      <c r="B47" s="36"/>
      <c r="C47" s="36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62"/>
    </row>
    <row r="48" spans="1:14" x14ac:dyDescent="0.3">
      <c r="A48" s="48" t="s">
        <v>55</v>
      </c>
      <c r="B48" s="49">
        <f t="shared" ref="B48:L48" si="8">SUM(B42:B47)</f>
        <v>102200</v>
      </c>
      <c r="C48" s="49">
        <f t="shared" si="8"/>
        <v>102200</v>
      </c>
      <c r="D48" s="49">
        <f t="shared" si="8"/>
        <v>83800</v>
      </c>
      <c r="E48" s="49">
        <f t="shared" si="8"/>
        <v>-300</v>
      </c>
      <c r="F48" s="49">
        <f t="shared" si="8"/>
        <v>-67900</v>
      </c>
      <c r="G48" s="49">
        <f t="shared" si="8"/>
        <v>-297200</v>
      </c>
      <c r="H48" s="49">
        <f t="shared" si="8"/>
        <v>-178100</v>
      </c>
      <c r="I48" s="49">
        <f t="shared" si="8"/>
        <v>-130100</v>
      </c>
      <c r="J48" s="49">
        <f t="shared" si="8"/>
        <v>-78200</v>
      </c>
      <c r="K48" s="49">
        <f t="shared" si="8"/>
        <v>-126800</v>
      </c>
      <c r="L48" s="49">
        <f t="shared" si="8"/>
        <v>-76800</v>
      </c>
      <c r="M48" s="49">
        <f>SUM(M42+M46)</f>
        <v>-92300</v>
      </c>
      <c r="N48" s="49">
        <f>SUM(N42+N46)</f>
        <v>-724500</v>
      </c>
    </row>
  </sheetData>
  <pageMargins left="0.7" right="0.7" top="0.75" bottom="0.75" header="0.3" footer="0.3"/>
  <pageSetup paperSize="9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B6B90A-E245-44CB-9B64-8FB070812BF9}">
  <dimension ref="A1:G49"/>
  <sheetViews>
    <sheetView tabSelected="1" zoomScale="160" zoomScaleNormal="160" workbookViewId="0">
      <selection activeCell="H5" sqref="H5"/>
    </sheetView>
  </sheetViews>
  <sheetFormatPr baseColWidth="10" defaultColWidth="11.44140625" defaultRowHeight="14.4" x14ac:dyDescent="0.3"/>
  <cols>
    <col min="1" max="1" width="50.109375" customWidth="1"/>
    <col min="6" max="6" width="10.6640625" customWidth="1"/>
  </cols>
  <sheetData>
    <row r="1" spans="1:7" ht="18" x14ac:dyDescent="0.35">
      <c r="A1" s="1" t="s">
        <v>63</v>
      </c>
      <c r="B1" s="2"/>
      <c r="C1" s="2"/>
      <c r="D1" s="2"/>
      <c r="E1" s="2"/>
    </row>
    <row r="2" spans="1:7" ht="15.6" x14ac:dyDescent="0.3">
      <c r="A2" s="3" t="s">
        <v>62</v>
      </c>
      <c r="B2" s="4" t="s">
        <v>58</v>
      </c>
      <c r="C2" s="4" t="s">
        <v>59</v>
      </c>
      <c r="D2" s="4" t="s">
        <v>60</v>
      </c>
      <c r="E2" s="4" t="s">
        <v>61</v>
      </c>
      <c r="F2" s="23"/>
    </row>
    <row r="3" spans="1:7" x14ac:dyDescent="0.3">
      <c r="A3" s="5" t="s">
        <v>13</v>
      </c>
      <c r="B3" s="6"/>
      <c r="C3" s="6"/>
      <c r="D3" s="6"/>
      <c r="E3" s="6"/>
    </row>
    <row r="4" spans="1:7" x14ac:dyDescent="0.3">
      <c r="A4" s="6" t="s">
        <v>14</v>
      </c>
      <c r="B4" s="6">
        <v>11800000</v>
      </c>
      <c r="C4" s="6">
        <v>12800000</v>
      </c>
      <c r="D4" s="6">
        <v>16600000</v>
      </c>
      <c r="E4" s="6">
        <v>22500000</v>
      </c>
    </row>
    <row r="5" spans="1:7" x14ac:dyDescent="0.3">
      <c r="A5" s="6" t="s">
        <v>64</v>
      </c>
      <c r="B5" s="6">
        <v>600000</v>
      </c>
      <c r="C5" s="6"/>
      <c r="D5" s="6"/>
      <c r="E5" s="6"/>
    </row>
    <row r="6" spans="1:7" x14ac:dyDescent="0.3">
      <c r="A6" s="6" t="s">
        <v>15</v>
      </c>
      <c r="B6" s="6">
        <v>1492500</v>
      </c>
      <c r="C6" s="6">
        <v>2200000</v>
      </c>
      <c r="D6" s="6">
        <v>2400000</v>
      </c>
      <c r="E6" s="6">
        <v>2500000</v>
      </c>
      <c r="F6" s="7"/>
      <c r="G6" s="13"/>
    </row>
    <row r="7" spans="1:7" x14ac:dyDescent="0.3">
      <c r="A7" s="8" t="s">
        <v>16</v>
      </c>
      <c r="B7" s="9">
        <f>SUM(B4:B6)</f>
        <v>13892500</v>
      </c>
      <c r="C7" s="9">
        <f>SUM(C4:C6)</f>
        <v>15000000</v>
      </c>
      <c r="D7" s="9">
        <f>SUM(D4:D6)</f>
        <v>19000000</v>
      </c>
      <c r="E7" s="9">
        <f>SUM(E4:E6)</f>
        <v>25000000</v>
      </c>
    </row>
    <row r="8" spans="1:7" x14ac:dyDescent="0.3">
      <c r="A8" s="5" t="s">
        <v>17</v>
      </c>
      <c r="B8" s="6"/>
      <c r="C8" s="6"/>
      <c r="D8" s="6"/>
      <c r="E8" s="6"/>
    </row>
    <row r="9" spans="1:7" hidden="1" x14ac:dyDescent="0.3">
      <c r="A9" s="10" t="s">
        <v>18</v>
      </c>
      <c r="B9" s="6">
        <v>560600</v>
      </c>
      <c r="C9" s="6">
        <v>560600</v>
      </c>
      <c r="D9" s="6">
        <v>560600</v>
      </c>
      <c r="E9" s="6">
        <v>560600</v>
      </c>
      <c r="F9" s="24"/>
    </row>
    <row r="10" spans="1:7" hidden="1" x14ac:dyDescent="0.3">
      <c r="A10" s="10" t="s">
        <v>19</v>
      </c>
      <c r="B10" s="6">
        <v>0</v>
      </c>
      <c r="C10" s="6">
        <v>0</v>
      </c>
      <c r="D10" s="6">
        <v>0</v>
      </c>
      <c r="E10" s="6">
        <v>0</v>
      </c>
    </row>
    <row r="11" spans="1:7" hidden="1" x14ac:dyDescent="0.3">
      <c r="A11" s="10" t="s">
        <v>20</v>
      </c>
      <c r="B11" s="10">
        <v>750</v>
      </c>
      <c r="C11" s="10">
        <v>750</v>
      </c>
      <c r="D11" s="10">
        <v>750</v>
      </c>
      <c r="E11" s="10">
        <v>750</v>
      </c>
    </row>
    <row r="12" spans="1:7" hidden="1" x14ac:dyDescent="0.3">
      <c r="A12" s="10" t="s">
        <v>21</v>
      </c>
      <c r="B12" s="6">
        <v>500</v>
      </c>
      <c r="C12" s="6">
        <v>500</v>
      </c>
      <c r="D12" s="6">
        <v>500</v>
      </c>
      <c r="E12" s="6">
        <v>500</v>
      </c>
    </row>
    <row r="13" spans="1:7" hidden="1" x14ac:dyDescent="0.3">
      <c r="A13" s="10" t="s">
        <v>22</v>
      </c>
      <c r="B13" s="6"/>
      <c r="C13" s="6"/>
      <c r="D13" s="6"/>
      <c r="E13" s="6"/>
    </row>
    <row r="14" spans="1:7" hidden="1" x14ac:dyDescent="0.3">
      <c r="A14" s="10" t="s">
        <v>23</v>
      </c>
      <c r="B14" s="6">
        <f>B9*14.1%</f>
        <v>79044.599999999991</v>
      </c>
      <c r="C14" s="6">
        <f t="shared" ref="C14:E14" si="0">C9*14.1%</f>
        <v>79044.599999999991</v>
      </c>
      <c r="D14" s="6">
        <f t="shared" si="0"/>
        <v>79044.599999999991</v>
      </c>
      <c r="E14" s="6">
        <f t="shared" si="0"/>
        <v>79044.599999999991</v>
      </c>
    </row>
    <row r="15" spans="1:7" hidden="1" x14ac:dyDescent="0.3">
      <c r="A15" s="10" t="s">
        <v>24</v>
      </c>
      <c r="B15" s="6">
        <v>2000</v>
      </c>
      <c r="C15" s="6">
        <v>2000</v>
      </c>
      <c r="D15" s="6">
        <v>2000</v>
      </c>
      <c r="E15" s="6">
        <v>2000</v>
      </c>
    </row>
    <row r="16" spans="1:7" hidden="1" x14ac:dyDescent="0.3">
      <c r="A16" s="10" t="s">
        <v>25</v>
      </c>
      <c r="B16" s="6">
        <v>2000</v>
      </c>
      <c r="C16" s="6">
        <v>2000</v>
      </c>
      <c r="D16" s="6">
        <v>2000</v>
      </c>
      <c r="E16" s="6">
        <v>2000</v>
      </c>
    </row>
    <row r="17" spans="1:7" hidden="1" x14ac:dyDescent="0.3">
      <c r="A17" s="10" t="s">
        <v>26</v>
      </c>
      <c r="B17" s="6">
        <f>B9*18.8%</f>
        <v>105392.8</v>
      </c>
      <c r="C17" s="6">
        <f t="shared" ref="C17:E17" si="1">C9*18.8%</f>
        <v>105392.8</v>
      </c>
      <c r="D17" s="6">
        <f t="shared" si="1"/>
        <v>105392.8</v>
      </c>
      <c r="E17" s="6">
        <f t="shared" si="1"/>
        <v>105392.8</v>
      </c>
    </row>
    <row r="18" spans="1:7" hidden="1" x14ac:dyDescent="0.3">
      <c r="A18" s="10" t="s">
        <v>27</v>
      </c>
      <c r="B18" s="6">
        <v>1000</v>
      </c>
      <c r="C18" s="6">
        <v>1000</v>
      </c>
      <c r="D18" s="6">
        <v>1000</v>
      </c>
      <c r="E18" s="6">
        <v>1000</v>
      </c>
    </row>
    <row r="19" spans="1:7" hidden="1" x14ac:dyDescent="0.3">
      <c r="A19" s="10" t="s">
        <v>28</v>
      </c>
      <c r="B19" s="10">
        <v>100</v>
      </c>
      <c r="C19" s="10">
        <v>100</v>
      </c>
      <c r="D19" s="10">
        <v>100</v>
      </c>
      <c r="E19" s="10">
        <v>100</v>
      </c>
    </row>
    <row r="20" spans="1:7" x14ac:dyDescent="0.3">
      <c r="A20" s="11" t="s">
        <v>29</v>
      </c>
      <c r="B20" s="12">
        <v>11375500</v>
      </c>
      <c r="C20" s="12">
        <v>12500000</v>
      </c>
      <c r="D20" s="12">
        <v>14200000</v>
      </c>
      <c r="E20" s="45">
        <v>18200000</v>
      </c>
      <c r="G20" s="13"/>
    </row>
    <row r="21" spans="1:7" hidden="1" x14ac:dyDescent="0.3">
      <c r="A21" s="14" t="s">
        <v>30</v>
      </c>
      <c r="B21" s="6">
        <v>34800</v>
      </c>
      <c r="C21" s="6">
        <v>34800</v>
      </c>
      <c r="D21" s="6">
        <v>34800</v>
      </c>
      <c r="E21" s="6">
        <v>34800</v>
      </c>
      <c r="F21" s="15"/>
    </row>
    <row r="22" spans="1:7" s="30" customFormat="1" hidden="1" x14ac:dyDescent="0.3">
      <c r="A22" s="27" t="s">
        <v>31</v>
      </c>
      <c r="B22" s="28">
        <v>10000</v>
      </c>
      <c r="C22" s="28">
        <v>10000</v>
      </c>
      <c r="D22" s="28">
        <v>10000</v>
      </c>
      <c r="E22" s="28">
        <v>10000</v>
      </c>
      <c r="F22" s="29"/>
    </row>
    <row r="23" spans="1:7" hidden="1" x14ac:dyDescent="0.3">
      <c r="A23" s="25" t="s">
        <v>32</v>
      </c>
      <c r="B23" s="26">
        <v>9300</v>
      </c>
      <c r="C23" s="26">
        <v>9300</v>
      </c>
      <c r="D23" s="26">
        <v>9300</v>
      </c>
      <c r="E23" s="26">
        <v>9300</v>
      </c>
      <c r="F23" s="15"/>
    </row>
    <row r="24" spans="1:7" hidden="1" x14ac:dyDescent="0.3">
      <c r="A24" s="14" t="s">
        <v>33</v>
      </c>
      <c r="B24" s="6">
        <v>6800</v>
      </c>
      <c r="C24" s="6">
        <v>6800</v>
      </c>
      <c r="D24" s="6">
        <v>6800</v>
      </c>
      <c r="E24" s="6">
        <v>6800</v>
      </c>
      <c r="G24" s="13"/>
    </row>
    <row r="25" spans="1:7" hidden="1" x14ac:dyDescent="0.3">
      <c r="A25" s="14" t="s">
        <v>34</v>
      </c>
      <c r="B25" s="6">
        <v>2500</v>
      </c>
      <c r="C25" s="6">
        <v>2200</v>
      </c>
      <c r="D25" s="6">
        <v>2200</v>
      </c>
      <c r="E25" s="6">
        <v>2200</v>
      </c>
      <c r="F25" s="15"/>
    </row>
    <row r="26" spans="1:7" hidden="1" x14ac:dyDescent="0.3">
      <c r="A26" s="14" t="s">
        <v>35</v>
      </c>
      <c r="B26" s="6">
        <v>9200</v>
      </c>
      <c r="C26" s="6">
        <v>9200</v>
      </c>
      <c r="D26" s="6">
        <v>9200</v>
      </c>
      <c r="E26" s="6">
        <v>9200</v>
      </c>
      <c r="F26" s="15"/>
    </row>
    <row r="27" spans="1:7" hidden="1" x14ac:dyDescent="0.3">
      <c r="A27" s="10" t="s">
        <v>36</v>
      </c>
      <c r="B27" s="6">
        <v>600</v>
      </c>
      <c r="C27" s="6">
        <v>600</v>
      </c>
      <c r="D27" s="6">
        <v>600</v>
      </c>
      <c r="E27" s="6">
        <v>600</v>
      </c>
      <c r="F27" s="15"/>
    </row>
    <row r="28" spans="1:7" hidden="1" x14ac:dyDescent="0.3">
      <c r="A28" s="10" t="s">
        <v>37</v>
      </c>
      <c r="B28" s="6">
        <v>2000</v>
      </c>
      <c r="C28" s="6">
        <v>2000</v>
      </c>
      <c r="D28" s="6">
        <v>2000</v>
      </c>
      <c r="E28" s="6">
        <v>2000</v>
      </c>
      <c r="F28" s="15"/>
    </row>
    <row r="29" spans="1:7" hidden="1" x14ac:dyDescent="0.3">
      <c r="A29" s="10" t="s">
        <v>38</v>
      </c>
      <c r="B29" s="6">
        <v>1500</v>
      </c>
      <c r="C29" s="6">
        <v>1500</v>
      </c>
      <c r="D29" s="6">
        <v>1500</v>
      </c>
      <c r="E29" s="6">
        <v>1500</v>
      </c>
      <c r="F29" s="15"/>
    </row>
    <row r="30" spans="1:7" hidden="1" x14ac:dyDescent="0.3">
      <c r="A30" s="14" t="s">
        <v>39</v>
      </c>
      <c r="B30" s="16">
        <v>12500</v>
      </c>
      <c r="C30" s="16">
        <v>12500</v>
      </c>
      <c r="D30" s="16">
        <v>12500</v>
      </c>
      <c r="E30" s="16">
        <v>12500</v>
      </c>
      <c r="F30" s="15"/>
    </row>
    <row r="31" spans="1:7" x14ac:dyDescent="0.3">
      <c r="A31" s="14" t="s">
        <v>40</v>
      </c>
      <c r="B31" s="16">
        <v>2100000</v>
      </c>
      <c r="C31" s="16">
        <v>1800000</v>
      </c>
      <c r="D31" s="16">
        <v>2300000</v>
      </c>
      <c r="E31" s="16">
        <v>2600000</v>
      </c>
      <c r="F31" s="15"/>
    </row>
    <row r="32" spans="1:7" hidden="1" x14ac:dyDescent="0.3">
      <c r="A32" s="10" t="s">
        <v>41</v>
      </c>
      <c r="B32" s="17">
        <v>1500</v>
      </c>
      <c r="C32" s="17">
        <v>1500</v>
      </c>
      <c r="D32" s="17">
        <v>1500</v>
      </c>
      <c r="E32" s="17">
        <v>1500</v>
      </c>
      <c r="F32" s="15"/>
    </row>
    <row r="33" spans="1:6" hidden="1" x14ac:dyDescent="0.3">
      <c r="A33" s="10" t="s">
        <v>42</v>
      </c>
      <c r="B33" s="17">
        <v>1800</v>
      </c>
      <c r="C33" s="17">
        <v>1800</v>
      </c>
      <c r="D33" s="17">
        <v>1800</v>
      </c>
      <c r="E33" s="17">
        <v>1800</v>
      </c>
      <c r="F33" s="15"/>
    </row>
    <row r="34" spans="1:6" hidden="1" x14ac:dyDescent="0.3">
      <c r="A34" s="14" t="s">
        <v>43</v>
      </c>
      <c r="B34" s="17">
        <v>10000</v>
      </c>
      <c r="C34" s="17">
        <v>10000</v>
      </c>
      <c r="D34" s="17">
        <v>10000</v>
      </c>
      <c r="E34" s="17">
        <v>10000</v>
      </c>
      <c r="F34" s="15"/>
    </row>
    <row r="35" spans="1:6" hidden="1" x14ac:dyDescent="0.3">
      <c r="A35" s="14" t="s">
        <v>44</v>
      </c>
      <c r="B35" s="16">
        <v>3000</v>
      </c>
      <c r="C35" s="16">
        <v>3000</v>
      </c>
      <c r="D35" s="16">
        <v>3000</v>
      </c>
      <c r="E35" s="16">
        <v>3000</v>
      </c>
      <c r="F35" s="15"/>
    </row>
    <row r="36" spans="1:6" hidden="1" x14ac:dyDescent="0.3">
      <c r="A36" s="14" t="s">
        <v>45</v>
      </c>
      <c r="B36" s="6">
        <v>7500</v>
      </c>
      <c r="C36" s="6">
        <v>7500</v>
      </c>
      <c r="D36" s="6">
        <v>7500</v>
      </c>
      <c r="E36" s="6">
        <v>7500</v>
      </c>
      <c r="F36" s="15"/>
    </row>
    <row r="37" spans="1:6" hidden="1" x14ac:dyDescent="0.3">
      <c r="A37" s="14" t="s">
        <v>46</v>
      </c>
      <c r="B37" s="6">
        <v>400</v>
      </c>
      <c r="C37" s="6">
        <v>400</v>
      </c>
      <c r="D37" s="6">
        <v>400</v>
      </c>
      <c r="E37" s="6">
        <v>400</v>
      </c>
      <c r="F37" s="15"/>
    </row>
    <row r="38" spans="1:6" hidden="1" x14ac:dyDescent="0.3">
      <c r="A38" s="14" t="s">
        <v>47</v>
      </c>
      <c r="B38" s="6">
        <v>400</v>
      </c>
      <c r="C38" s="6">
        <v>400</v>
      </c>
      <c r="D38" s="6">
        <v>400</v>
      </c>
      <c r="E38" s="6">
        <v>400</v>
      </c>
      <c r="F38" s="15"/>
    </row>
    <row r="39" spans="1:6" hidden="1" x14ac:dyDescent="0.3">
      <c r="A39" s="14" t="s">
        <v>48</v>
      </c>
      <c r="B39" s="6">
        <v>6000</v>
      </c>
      <c r="C39" s="6">
        <v>6000</v>
      </c>
      <c r="D39" s="6">
        <v>6000</v>
      </c>
      <c r="E39" s="6">
        <v>6000</v>
      </c>
      <c r="F39" s="15"/>
    </row>
    <row r="40" spans="1:6" x14ac:dyDescent="0.3">
      <c r="A40" s="18" t="s">
        <v>49</v>
      </c>
      <c r="B40" s="19">
        <v>3665000</v>
      </c>
      <c r="C40" s="19">
        <v>3900000</v>
      </c>
      <c r="D40" s="19">
        <v>4300000</v>
      </c>
      <c r="E40" s="19">
        <v>4700000</v>
      </c>
    </row>
    <row r="41" spans="1:6" x14ac:dyDescent="0.3">
      <c r="A41" s="8" t="s">
        <v>50</v>
      </c>
      <c r="B41" s="9">
        <f>B20+B40</f>
        <v>15040500</v>
      </c>
      <c r="C41" s="9">
        <v>18200000</v>
      </c>
      <c r="D41" s="9">
        <v>20800000</v>
      </c>
      <c r="E41" s="9">
        <v>25500000</v>
      </c>
      <c r="F41" s="13"/>
    </row>
    <row r="42" spans="1:6" x14ac:dyDescent="0.3">
      <c r="A42" s="10"/>
      <c r="B42" s="6"/>
      <c r="C42" s="6"/>
      <c r="D42" s="6"/>
      <c r="E42" s="6"/>
    </row>
    <row r="43" spans="1:6" x14ac:dyDescent="0.3">
      <c r="A43" s="20" t="s">
        <v>51</v>
      </c>
      <c r="B43" s="21">
        <f>B7-B41</f>
        <v>-1148000</v>
      </c>
      <c r="C43" s="21">
        <f t="shared" ref="C43:D43" si="2">C7-C41</f>
        <v>-3200000</v>
      </c>
      <c r="D43" s="21">
        <f t="shared" si="2"/>
        <v>-1800000</v>
      </c>
      <c r="E43" s="21">
        <f>E7-E41</f>
        <v>-500000</v>
      </c>
    </row>
    <row r="44" spans="1:6" hidden="1" x14ac:dyDescent="0.3">
      <c r="A44" s="10"/>
      <c r="B44" s="6"/>
      <c r="C44" s="6"/>
      <c r="D44" s="6"/>
      <c r="E44" s="6"/>
    </row>
    <row r="45" spans="1:6" hidden="1" x14ac:dyDescent="0.3">
      <c r="A45" s="10" t="s">
        <v>52</v>
      </c>
      <c r="B45" s="6">
        <v>15000</v>
      </c>
      <c r="C45" s="6">
        <v>15000</v>
      </c>
      <c r="D45" s="6">
        <v>15000</v>
      </c>
      <c r="E45" s="6">
        <v>15000</v>
      </c>
    </row>
    <row r="46" spans="1:6" hidden="1" x14ac:dyDescent="0.3">
      <c r="A46" s="10" t="s">
        <v>53</v>
      </c>
      <c r="B46" s="10">
        <v>0</v>
      </c>
      <c r="C46" s="10">
        <v>0</v>
      </c>
      <c r="D46" s="10">
        <v>0</v>
      </c>
      <c r="E46" s="10">
        <v>0</v>
      </c>
    </row>
    <row r="47" spans="1:6" x14ac:dyDescent="0.3">
      <c r="A47" s="22" t="s">
        <v>54</v>
      </c>
      <c r="B47" s="9">
        <v>416000</v>
      </c>
      <c r="C47" s="9">
        <v>385000</v>
      </c>
      <c r="D47" s="9">
        <v>360000</v>
      </c>
      <c r="E47" s="9">
        <v>300000</v>
      </c>
    </row>
    <row r="48" spans="1:6" x14ac:dyDescent="0.3">
      <c r="A48" s="10"/>
      <c r="B48" s="6"/>
      <c r="C48" s="6"/>
      <c r="D48" s="6"/>
      <c r="E48" s="6"/>
    </row>
    <row r="49" spans="1:5" x14ac:dyDescent="0.3">
      <c r="A49" s="20" t="s">
        <v>55</v>
      </c>
      <c r="B49" s="21">
        <f>B43+B47</f>
        <v>-732000</v>
      </c>
      <c r="C49" s="21">
        <f t="shared" ref="C49:D49" si="3">SUM(C43:C48)</f>
        <v>-2800000</v>
      </c>
      <c r="D49" s="21">
        <f t="shared" si="3"/>
        <v>-1425000</v>
      </c>
      <c r="E49" s="21">
        <f>E43+E47</f>
        <v>-200000</v>
      </c>
    </row>
  </sheetData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987A0A56D0F0546A72BC3D976ECEE16" ma:contentTypeVersion="18" ma:contentTypeDescription="Opprett et nytt dokument." ma:contentTypeScope="" ma:versionID="ad1839105409b12a48031293fb45ed9c">
  <xsd:schema xmlns:xsd="http://www.w3.org/2001/XMLSchema" xmlns:xs="http://www.w3.org/2001/XMLSchema" xmlns:p="http://schemas.microsoft.com/office/2006/metadata/properties" xmlns:ns2="43378184-7a71-49f3-8e9a-d61673e29146" xmlns:ns3="02686eb8-8bbd-49ef-a183-b292a047162c" targetNamespace="http://schemas.microsoft.com/office/2006/metadata/properties" ma:root="true" ma:fieldsID="db1d2fa773c086dbd3751e36bddc5ca8" ns2:_="" ns3:_="">
    <xsd:import namespace="43378184-7a71-49f3-8e9a-d61673e29146"/>
    <xsd:import namespace="02686eb8-8bbd-49ef-a183-b292a047162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3378184-7a71-49f3-8e9a-d61673e2914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ildemerkelapper" ma:readOnly="false" ma:fieldId="{5cf76f15-5ced-4ddc-b409-7134ff3c332f}" ma:taxonomyMulti="true" ma:sspId="5938ce26-fe76-418a-b4e5-423117485e4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686eb8-8bbd-49ef-a183-b292a047162c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387ffa99-6d44-462b-8af2-e0665c681cf0}" ma:internalName="TaxCatchAll" ma:showField="CatchAllData" ma:web="02686eb8-8bbd-49ef-a183-b292a047162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3378184-7a71-49f3-8e9a-d61673e29146">
      <Terms xmlns="http://schemas.microsoft.com/office/infopath/2007/PartnerControls"/>
    </lcf76f155ced4ddcb4097134ff3c332f>
    <TaxCatchAll xmlns="02686eb8-8bbd-49ef-a183-b292a047162c" xsi:nil="true"/>
  </documentManagement>
</p:properties>
</file>

<file path=customXml/itemProps1.xml><?xml version="1.0" encoding="utf-8"?>
<ds:datastoreItem xmlns:ds="http://schemas.openxmlformats.org/officeDocument/2006/customXml" ds:itemID="{1F56C922-531F-41D2-AFB1-22BBA879E75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3378184-7a71-49f3-8e9a-d61673e29146"/>
    <ds:schemaRef ds:uri="02686eb8-8bbd-49ef-a183-b292a047162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6941779-0694-4F43-9120-08390E525C4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2C56C89-5DCB-4C10-9C91-066721A637A9}">
  <ds:schemaRefs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http://purl.org/dc/terms/"/>
    <ds:schemaRef ds:uri="http://www.w3.org/XML/1998/namespace"/>
    <ds:schemaRef ds:uri="http://purl.org/dc/elements/1.1/"/>
    <ds:schemaRef ds:uri="02686eb8-8bbd-49ef-a183-b292a047162c"/>
    <ds:schemaRef ds:uri="http://schemas.microsoft.com/office/infopath/2007/PartnerControls"/>
    <ds:schemaRef ds:uri="43378184-7a71-49f3-8e9a-d61673e29146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Budsjett HIS 2025</vt:lpstr>
      <vt:lpstr>Økonomiplan 2025 - 2028 rev.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Geir Dagfinn Sylte</dc:creator>
  <cp:keywords/>
  <dc:description/>
  <cp:lastModifiedBy>Grete Nilssen</cp:lastModifiedBy>
  <cp:revision/>
  <cp:lastPrinted>2025-03-20T11:35:48Z</cp:lastPrinted>
  <dcterms:created xsi:type="dcterms:W3CDTF">2022-11-07T06:58:29Z</dcterms:created>
  <dcterms:modified xsi:type="dcterms:W3CDTF">2025-03-26T11:49:55Z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0x0101001987A0A56D0F0546A72BC3D976ECEE16</vt:lpwstr>
  </property>
  <property fmtid="{D5CDD505-2E9C-101B-9397-08002B2CF9AE}" pid="3" name="MediaServiceImageTags">
    <vt:lpwstr/>
  </property>
</Properties>
</file>